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" sheetId="7" r:id="rId1"/>
  </sheets>
  <definedNames>
    <definedName name="_xlnm._FilterDatabase" localSheetId="0" hidden="1">'Ranking Sheet'!$A$6:$X$53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8" i="7" l="1"/>
  <c r="H9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U22" i="7" l="1"/>
  <c r="U21" i="7"/>
  <c r="U48" i="7"/>
  <c r="U39" i="7"/>
  <c r="U38" i="7"/>
  <c r="U36" i="7"/>
  <c r="U51" i="7"/>
  <c r="U50" i="7"/>
  <c r="U13" i="7"/>
  <c r="U19" i="7" l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U43" i="7"/>
  <c r="U31" i="7"/>
  <c r="X55" i="7" l="1"/>
  <c r="X54" i="7"/>
  <c r="U49" i="7"/>
  <c r="U47" i="7"/>
  <c r="U46" i="7"/>
  <c r="U45" i="7"/>
  <c r="U44" i="7"/>
  <c r="U42" i="7"/>
  <c r="U41" i="7"/>
  <c r="U40" i="7"/>
  <c r="U37" i="7"/>
  <c r="U35" i="7"/>
  <c r="U34" i="7"/>
  <c r="U33" i="7"/>
  <c r="U32" i="7"/>
  <c r="U30" i="7"/>
  <c r="U29" i="7"/>
  <c r="U28" i="7"/>
  <c r="U27" i="7"/>
  <c r="U26" i="7"/>
  <c r="U25" i="7"/>
  <c r="U24" i="7"/>
  <c r="U20" i="7"/>
  <c r="U18" i="7"/>
  <c r="U17" i="7"/>
  <c r="U16" i="7"/>
  <c r="U15" i="7"/>
  <c r="U14" i="7"/>
  <c r="U12" i="7"/>
  <c r="U8" i="7"/>
</calcChain>
</file>

<file path=xl/sharedStrings.xml><?xml version="1.0" encoding="utf-8"?>
<sst xmlns="http://schemas.openxmlformats.org/spreadsheetml/2006/main" count="246" uniqueCount="105">
  <si>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</si>
  <si>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</si>
  <si>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</si>
  <si>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</si>
  <si>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</si>
  <si>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</si>
  <si>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</si>
  <si>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</si>
  <si>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</si>
  <si>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</si>
  <si>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</si>
  <si>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</si>
  <si>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</si>
  <si>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</si>
  <si>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</si>
  <si>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</si>
  <si>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</si>
  <si>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</si>
  <si>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</si>
  <si>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</si>
  <si>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</si>
  <si>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</si>
  <si>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</si>
  <si>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</si>
  <si>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</si>
  <si>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</si>
  <si>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</si>
  <si>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</si>
  <si>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</si>
  <si>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</si>
  <si>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</si>
  <si>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</si>
  <si>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</si>
  <si>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</si>
  <si>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</si>
  <si>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</si>
  <si>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</si>
  <si>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</si>
  <si>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</si>
  <si>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</si>
  <si>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</si>
  <si>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</si>
  <si>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</si>
  <si>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</si>
  <si>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</si>
  <si>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</si>
  <si>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</si>
  <si>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</si>
  <si>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</si>
  <si>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</si>
  <si>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</si>
  <si>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</si>
  <si>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</si>
  <si>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</si>
  <si>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</si>
  <si>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</si>
  <si>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</si>
  <si>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</si>
  <si>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</si>
  <si>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</si>
  <si>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</si>
  <si>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</si>
  <si>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</si>
  <si>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</si>
  <si>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</si>
  <si>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</si>
  <si>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</si>
  <si>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</si>
  <si>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 xml:space="preserve">Post Construction/Construction Evaluation - Adult Ladder Temperature Measures and Noise Impacts </t>
  </si>
  <si>
    <t xml:space="preserve">Spillway Weir Boat Barrier 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</si>
  <si>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</si>
  <si>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</si>
  <si>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</si>
  <si>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 xml:space="preserve">Estuary Habitat Studies </t>
  </si>
  <si>
    <t xml:space="preserve">Performance Verification Monitoring </t>
  </si>
  <si>
    <t>COP Updates</t>
  </si>
  <si>
    <t>Sluiceway PIT Tag Detection Feasibility</t>
  </si>
  <si>
    <t>D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</si>
  <si>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</si>
  <si>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</si>
  <si>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</si>
  <si>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</si>
  <si>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</si>
  <si>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Adult Ladder Temperature Measures (SAEDC and Mod Contingency)</t>
  </si>
  <si>
    <t>Snake River Low Flow Operations Modeling</t>
  </si>
  <si>
    <t>Log Bronc</t>
  </si>
  <si>
    <t>Adult Fallback Synthesis</t>
  </si>
  <si>
    <t>SCT 2016 Average Score</t>
  </si>
  <si>
    <t>Umatilla awaiting report before revising score.</t>
  </si>
  <si>
    <t>Corps defers until after SRWG discussion,</t>
  </si>
  <si>
    <t>Lower River BIOP performance testing  - Bonneville Field Work and Tags</t>
  </si>
  <si>
    <t>Lower River BIOP performance testing  - JSATs Downsize Efforts</t>
  </si>
  <si>
    <t>Lower River BIOP performance testing  - COE Contribution to PIT Trawl</t>
  </si>
  <si>
    <t>Adult Ladder Temperature Study</t>
  </si>
  <si>
    <t>Added per October SCT - Rough Estimate</t>
  </si>
  <si>
    <t xml:space="preserve">CURRENT REMARKS </t>
  </si>
  <si>
    <t>Deferred until FY17.</t>
  </si>
  <si>
    <t>FCRPS Adult Passage Synthesis</t>
  </si>
  <si>
    <t>FY17 Preliminary Estimate</t>
  </si>
  <si>
    <t>FY17 Preliminary Cumulative</t>
  </si>
  <si>
    <t>FY2017 House Report - TBD</t>
  </si>
  <si>
    <t xml:space="preserve">FY2017 Senate Report - TBD </t>
  </si>
  <si>
    <t>CRFM FY17 PRELIMINARY SPREADSHEET</t>
  </si>
  <si>
    <t>FY2017 PBUD TOTAL $84 M - $57.6 M FCRPS, $23.9 M Willamette, and $2.5 M Lamprey</t>
  </si>
  <si>
    <t>Version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</si>
</sst>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B2" sqref="B2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5" hidden="1" customWidth="1"/>
    <col min="17" max="17" width="13.5546875" style="55" hidden="1" customWidth="1"/>
    <col min="18" max="18" width="11.109375" style="64" hidden="1" customWidth="1"/>
    <col min="19" max="20" width="8.88671875" style="55" hidden="1" customWidth="1"/>
    <col min="21" max="21" width="8.88671875" customWidth="1"/>
    <col min="22" max="22" width="36.88671875" style="1" hidden="1" customWidth="1"/>
    <col min="23" max="23" width="29" style="1" hidden="1" customWidth="1"/>
    <col min="24" max="24" width="8.88671875" hidden="1" customWidth="1"/>
    <col min="25" max="25" width="16.33203125" style="6" hidden="1" customWidth="1"/>
  </cols>
  <sheetData>
    <row r="1" spans="1:25" ht="21" x14ac:dyDescent="0.4">
      <c r="A1" s="54" t="s">
        <v>102</v>
      </c>
      <c r="C1" s="13"/>
      <c r="D1" s="13"/>
      <c r="E1" s="13"/>
      <c r="F1" s="15"/>
    </row>
    <row r="2" spans="1:25" ht="39.6" x14ac:dyDescent="0.25">
      <c r="B2" s="45">
        <v>42418</v>
      </c>
      <c r="C2" s="12"/>
      <c r="D2" s="12"/>
      <c r="E2" s="12"/>
      <c r="F2" s="28" t="s">
        <v>103</v>
      </c>
    </row>
    <row r="3" spans="1:25" x14ac:dyDescent="0.25">
      <c r="B3" s="45" t="s">
        <v>104</v>
      </c>
      <c r="C3" s="12"/>
      <c r="D3" s="12"/>
      <c r="E3" s="12"/>
      <c r="F3" s="30" t="s">
        <v>100</v>
      </c>
    </row>
    <row r="4" spans="1:25" x14ac:dyDescent="0.25">
      <c r="B4" s="45"/>
      <c r="C4" s="12"/>
      <c r="D4" s="12"/>
      <c r="E4" s="12"/>
      <c r="F4" s="30" t="s">
        <v>101</v>
      </c>
    </row>
    <row r="5" spans="1:25" x14ac:dyDescent="0.25">
      <c r="F5" s="16"/>
    </row>
    <row r="6" spans="1:25" ht="105.6" x14ac:dyDescent="0.25">
      <c r="A6" s="56" t="s">
        <v>24</v>
      </c>
      <c r="B6" s="2" t="s">
        <v>1</v>
      </c>
      <c r="C6" s="2" t="s">
        <v>25</v>
      </c>
      <c r="D6" s="2" t="s">
        <v>26</v>
      </c>
      <c r="E6" s="2" t="s">
        <v>48</v>
      </c>
      <c r="F6" s="2" t="s">
        <v>0</v>
      </c>
      <c r="G6" s="3" t="s">
        <v>98</v>
      </c>
      <c r="H6" s="3" t="s">
        <v>99</v>
      </c>
      <c r="I6" s="65" t="s">
        <v>27</v>
      </c>
      <c r="J6" s="66" t="s">
        <v>28</v>
      </c>
      <c r="K6" s="66" t="s">
        <v>29</v>
      </c>
      <c r="L6" s="66" t="s">
        <v>30</v>
      </c>
      <c r="M6" s="66" t="s">
        <v>31</v>
      </c>
      <c r="N6" s="66" t="s">
        <v>32</v>
      </c>
      <c r="O6" s="66" t="s">
        <v>33</v>
      </c>
      <c r="P6" s="66" t="s">
        <v>34</v>
      </c>
      <c r="Q6" s="66" t="s">
        <v>35</v>
      </c>
      <c r="R6" s="66" t="s">
        <v>36</v>
      </c>
      <c r="S6" s="66" t="s">
        <v>37</v>
      </c>
      <c r="T6" s="66" t="s">
        <v>38</v>
      </c>
      <c r="U6" s="17" t="s">
        <v>87</v>
      </c>
      <c r="V6" s="26" t="s">
        <v>95</v>
      </c>
      <c r="W6" s="44" t="s">
        <v>54</v>
      </c>
    </row>
    <row r="7" spans="1:25" x14ac:dyDescent="0.25">
      <c r="A7" s="57"/>
      <c r="B7" s="94" t="s">
        <v>9</v>
      </c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67"/>
      <c r="T7" s="68"/>
      <c r="U7" s="18"/>
      <c r="V7" s="38"/>
      <c r="W7" s="27"/>
      <c r="X7" t="s">
        <v>62</v>
      </c>
    </row>
    <row r="8" spans="1:25" x14ac:dyDescent="0.25">
      <c r="A8" s="61">
        <v>1</v>
      </c>
      <c r="B8" s="23" t="s">
        <v>9</v>
      </c>
      <c r="C8" s="88"/>
      <c r="D8" s="88"/>
      <c r="E8" s="88"/>
      <c r="F8" s="89" t="s">
        <v>10</v>
      </c>
      <c r="G8" s="91">
        <v>23900</v>
      </c>
      <c r="H8" s="91">
        <f>G8</f>
        <v>23900</v>
      </c>
      <c r="I8" s="90" t="s">
        <v>40</v>
      </c>
      <c r="J8" s="90"/>
      <c r="K8" s="90"/>
      <c r="L8" s="90"/>
      <c r="M8" s="90"/>
      <c r="N8" s="90"/>
      <c r="O8" s="90"/>
      <c r="P8" s="90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63</v>
      </c>
    </row>
    <row r="9" spans="1:25" x14ac:dyDescent="0.25">
      <c r="A9" s="58">
        <v>2</v>
      </c>
      <c r="B9" s="33" t="s">
        <v>53</v>
      </c>
      <c r="C9" s="4"/>
      <c r="D9" s="4"/>
      <c r="E9" s="4"/>
      <c r="F9" s="7" t="s">
        <v>55</v>
      </c>
      <c r="G9" s="11">
        <v>2500</v>
      </c>
      <c r="H9" s="11">
        <f>G9+H8</f>
        <v>26400</v>
      </c>
      <c r="I9" s="69" t="s">
        <v>40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42</v>
      </c>
      <c r="V9" s="39"/>
      <c r="W9" s="39"/>
      <c r="X9" t="s">
        <v>64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39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56</v>
      </c>
      <c r="E12" s="8"/>
      <c r="F12" s="9" t="s">
        <v>20</v>
      </c>
      <c r="G12" s="14">
        <v>50</v>
      </c>
      <c r="H12" s="14">
        <f>G12+H9</f>
        <v>26450</v>
      </c>
      <c r="I12" s="78"/>
      <c r="J12" s="78">
        <v>4</v>
      </c>
      <c r="K12" s="78" t="s">
        <v>77</v>
      </c>
      <c r="L12" s="78"/>
      <c r="M12" s="78">
        <v>4</v>
      </c>
      <c r="N12" s="78" t="s">
        <v>77</v>
      </c>
      <c r="O12" s="78">
        <v>4</v>
      </c>
      <c r="P12" s="78">
        <v>3</v>
      </c>
      <c r="Q12" s="78">
        <v>5</v>
      </c>
      <c r="R12" s="84"/>
      <c r="S12" s="78">
        <v>5</v>
      </c>
      <c r="T12" s="78">
        <v>5</v>
      </c>
      <c r="U12" s="49">
        <f t="shared" ref="U12:U51" si="0">IF(I12="Y","M", AVERAGE(J12:T12))</f>
        <v>4.2857142857142856</v>
      </c>
      <c r="V12" s="48"/>
      <c r="W12" s="24" t="s">
        <v>78</v>
      </c>
      <c r="X12" s="6" t="s">
        <v>63</v>
      </c>
      <c r="Y12" s="92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76</v>
      </c>
      <c r="G13" s="52">
        <v>100</v>
      </c>
      <c r="H13" s="52">
        <f>G13+H12</f>
        <v>26550</v>
      </c>
      <c r="I13" s="79"/>
      <c r="J13" s="79">
        <v>5</v>
      </c>
      <c r="K13" s="79">
        <v>5</v>
      </c>
      <c r="L13" s="79"/>
      <c r="M13" s="79">
        <v>4</v>
      </c>
      <c r="N13" s="79"/>
      <c r="O13" s="79">
        <v>5</v>
      </c>
      <c r="P13" s="79">
        <v>5</v>
      </c>
      <c r="Q13" s="79">
        <v>5</v>
      </c>
      <c r="R13" s="85">
        <v>5</v>
      </c>
      <c r="S13" s="79">
        <v>5</v>
      </c>
      <c r="T13" s="78">
        <v>1</v>
      </c>
      <c r="U13" s="49">
        <f t="shared" si="0"/>
        <v>4.4444444444444446</v>
      </c>
      <c r="V13" s="53"/>
      <c r="W13" s="87"/>
      <c r="X13" s="6" t="s">
        <v>63</v>
      </c>
    </row>
    <row r="14" spans="1:25" ht="25.95" customHeight="1" x14ac:dyDescent="0.25">
      <c r="A14" s="62">
        <f t="shared" ref="A14:A51" si="1">A13+1</f>
        <v>5</v>
      </c>
      <c r="B14" s="31" t="s">
        <v>3</v>
      </c>
      <c r="C14" s="8"/>
      <c r="D14" s="36" t="s">
        <v>59</v>
      </c>
      <c r="E14" s="8"/>
      <c r="F14" s="9" t="s">
        <v>4</v>
      </c>
      <c r="G14" s="52">
        <v>3030</v>
      </c>
      <c r="H14" s="52">
        <f t="shared" ref="H14:H51" si="2">G14+H13</f>
        <v>29580</v>
      </c>
      <c r="I14" s="78"/>
      <c r="J14" s="78">
        <v>4</v>
      </c>
      <c r="K14" s="78" t="s">
        <v>77</v>
      </c>
      <c r="L14" s="78"/>
      <c r="M14" s="78" t="s">
        <v>77</v>
      </c>
      <c r="N14" s="78" t="s">
        <v>77</v>
      </c>
      <c r="O14" s="78">
        <v>4</v>
      </c>
      <c r="P14" s="78">
        <v>4</v>
      </c>
      <c r="Q14" s="78">
        <v>5</v>
      </c>
      <c r="R14" s="84">
        <v>3</v>
      </c>
      <c r="S14" s="78">
        <v>4</v>
      </c>
      <c r="T14" s="78">
        <v>5</v>
      </c>
      <c r="U14" s="49">
        <f t="shared" si="0"/>
        <v>4.1428571428571432</v>
      </c>
      <c r="V14" s="48"/>
      <c r="W14" s="24" t="s">
        <v>79</v>
      </c>
      <c r="X14" s="6" t="s">
        <v>63</v>
      </c>
    </row>
    <row r="15" spans="1:25" ht="26.4" x14ac:dyDescent="0.25">
      <c r="A15" s="62">
        <f t="shared" si="1"/>
        <v>6</v>
      </c>
      <c r="B15" s="31" t="s">
        <v>3</v>
      </c>
      <c r="C15" s="8"/>
      <c r="D15" s="36" t="s">
        <v>50</v>
      </c>
      <c r="E15" s="50"/>
      <c r="F15" s="9" t="s">
        <v>73</v>
      </c>
      <c r="G15" s="52">
        <v>4400</v>
      </c>
      <c r="H15" s="52">
        <f t="shared" si="2"/>
        <v>33980</v>
      </c>
      <c r="I15" s="78"/>
      <c r="J15" s="78" t="s">
        <v>77</v>
      </c>
      <c r="K15" s="78" t="s">
        <v>77</v>
      </c>
      <c r="L15" s="78"/>
      <c r="M15" s="78">
        <v>2</v>
      </c>
      <c r="N15" s="78" t="s">
        <v>77</v>
      </c>
      <c r="O15" s="78" t="s">
        <v>77</v>
      </c>
      <c r="P15" s="78">
        <v>2</v>
      </c>
      <c r="Q15" s="78">
        <v>4</v>
      </c>
      <c r="R15" s="84"/>
      <c r="S15" s="78">
        <v>5</v>
      </c>
      <c r="T15" s="78">
        <v>5</v>
      </c>
      <c r="U15" s="49">
        <f t="shared" si="0"/>
        <v>3.6</v>
      </c>
      <c r="V15" s="48"/>
      <c r="W15" s="24" t="s">
        <v>88</v>
      </c>
      <c r="X15" s="6" t="s">
        <v>63</v>
      </c>
    </row>
    <row r="16" spans="1:25" ht="52.8" x14ac:dyDescent="0.25">
      <c r="A16" s="62">
        <f t="shared" si="1"/>
        <v>7</v>
      </c>
      <c r="B16" s="23" t="s">
        <v>11</v>
      </c>
      <c r="C16" s="10"/>
      <c r="D16" s="37" t="s">
        <v>51</v>
      </c>
      <c r="E16" s="37"/>
      <c r="F16" s="24" t="s">
        <v>74</v>
      </c>
      <c r="G16" s="52">
        <v>5550</v>
      </c>
      <c r="H16" s="52">
        <f t="shared" si="2"/>
        <v>39530</v>
      </c>
      <c r="I16" s="78"/>
      <c r="J16" s="78" t="s">
        <v>77</v>
      </c>
      <c r="K16" s="78" t="s">
        <v>77</v>
      </c>
      <c r="L16" s="78"/>
      <c r="M16" s="78" t="s">
        <v>77</v>
      </c>
      <c r="N16" s="78" t="s">
        <v>77</v>
      </c>
      <c r="O16" s="78" t="s">
        <v>77</v>
      </c>
      <c r="P16" s="78">
        <v>1</v>
      </c>
      <c r="Q16" s="78" t="s">
        <v>77</v>
      </c>
      <c r="R16" s="84"/>
      <c r="S16" s="78">
        <v>5</v>
      </c>
      <c r="T16" s="78">
        <v>5</v>
      </c>
      <c r="U16" s="49">
        <f t="shared" si="0"/>
        <v>3.6666666666666665</v>
      </c>
      <c r="V16" s="48" t="s">
        <v>96</v>
      </c>
      <c r="W16" s="24" t="s">
        <v>80</v>
      </c>
      <c r="X16" s="6" t="s">
        <v>65</v>
      </c>
    </row>
    <row r="17" spans="1:25" ht="39.6" x14ac:dyDescent="0.25">
      <c r="A17" s="62">
        <f t="shared" si="1"/>
        <v>8</v>
      </c>
      <c r="B17" s="23" t="s">
        <v>11</v>
      </c>
      <c r="C17" s="10"/>
      <c r="D17" s="37" t="s">
        <v>52</v>
      </c>
      <c r="E17" s="37"/>
      <c r="F17" s="24" t="s">
        <v>81</v>
      </c>
      <c r="G17" s="52">
        <v>5000</v>
      </c>
      <c r="H17" s="52">
        <f t="shared" si="2"/>
        <v>44530</v>
      </c>
      <c r="I17" s="78"/>
      <c r="J17" s="78">
        <v>4</v>
      </c>
      <c r="K17" s="78" t="s">
        <v>77</v>
      </c>
      <c r="L17" s="78"/>
      <c r="M17" s="78" t="s">
        <v>77</v>
      </c>
      <c r="N17" s="78" t="s">
        <v>77</v>
      </c>
      <c r="O17" s="78">
        <v>4</v>
      </c>
      <c r="P17" s="78">
        <v>4</v>
      </c>
      <c r="Q17" s="78">
        <v>4</v>
      </c>
      <c r="R17" s="84"/>
      <c r="S17" s="78">
        <v>5</v>
      </c>
      <c r="T17" s="78">
        <v>5</v>
      </c>
      <c r="U17" s="49">
        <f t="shared" si="0"/>
        <v>4.333333333333333</v>
      </c>
      <c r="V17" s="48"/>
      <c r="W17" s="24"/>
      <c r="X17" s="6" t="s">
        <v>65</v>
      </c>
    </row>
    <row r="18" spans="1:25" ht="39.6" x14ac:dyDescent="0.25">
      <c r="A18" s="62">
        <f t="shared" si="1"/>
        <v>9</v>
      </c>
      <c r="B18" s="46" t="s">
        <v>5</v>
      </c>
      <c r="C18" s="8"/>
      <c r="D18" s="8"/>
      <c r="E18" s="8"/>
      <c r="F18" s="9" t="s">
        <v>43</v>
      </c>
      <c r="G18" s="52">
        <v>0</v>
      </c>
      <c r="H18" s="52">
        <f t="shared" si="2"/>
        <v>44530</v>
      </c>
      <c r="I18" s="78" t="s">
        <v>40</v>
      </c>
      <c r="J18" s="78"/>
      <c r="K18" s="78"/>
      <c r="L18" s="78"/>
      <c r="M18" s="78"/>
      <c r="N18" s="78"/>
      <c r="O18" s="78"/>
      <c r="P18" s="78"/>
      <c r="Q18" s="78"/>
      <c r="R18" s="84"/>
      <c r="S18" s="78"/>
      <c r="T18" s="78"/>
      <c r="U18" s="49" t="str">
        <f t="shared" si="0"/>
        <v>M</v>
      </c>
      <c r="V18" s="24"/>
      <c r="W18" s="24"/>
      <c r="X18" s="6" t="s">
        <v>63</v>
      </c>
    </row>
    <row r="19" spans="1:25" x14ac:dyDescent="0.25">
      <c r="A19" s="62">
        <f t="shared" si="1"/>
        <v>10</v>
      </c>
      <c r="B19" s="46" t="s">
        <v>5</v>
      </c>
      <c r="C19" s="23"/>
      <c r="D19" s="23"/>
      <c r="E19" s="23"/>
      <c r="F19" s="9" t="s">
        <v>22</v>
      </c>
      <c r="G19" s="52">
        <v>100</v>
      </c>
      <c r="H19" s="52">
        <f t="shared" si="2"/>
        <v>44630</v>
      </c>
      <c r="I19" s="78"/>
      <c r="J19" s="78">
        <v>5</v>
      </c>
      <c r="K19" s="78">
        <v>5</v>
      </c>
      <c r="L19" s="78"/>
      <c r="M19" s="78">
        <v>4</v>
      </c>
      <c r="N19" s="78" t="s">
        <v>77</v>
      </c>
      <c r="O19" s="78">
        <v>5</v>
      </c>
      <c r="P19" s="78">
        <v>4</v>
      </c>
      <c r="Q19" s="78">
        <v>5</v>
      </c>
      <c r="R19" s="84"/>
      <c r="S19" s="78">
        <v>3</v>
      </c>
      <c r="T19" s="78">
        <v>4</v>
      </c>
      <c r="U19" s="49">
        <f t="shared" ref="U19" si="3">IF(I19="Y","M", AVERAGE(J19:T19))</f>
        <v>4.375</v>
      </c>
      <c r="V19" s="48"/>
      <c r="W19" s="24" t="s">
        <v>61</v>
      </c>
      <c r="X19" s="6" t="s">
        <v>63</v>
      </c>
    </row>
    <row r="20" spans="1:25" ht="26.4" x14ac:dyDescent="0.25">
      <c r="A20" s="62">
        <f t="shared" si="1"/>
        <v>11</v>
      </c>
      <c r="B20" s="23" t="s">
        <v>12</v>
      </c>
      <c r="C20" s="23"/>
      <c r="D20" s="23"/>
      <c r="E20" s="23"/>
      <c r="F20" s="24" t="s">
        <v>60</v>
      </c>
      <c r="G20" s="52">
        <v>1500</v>
      </c>
      <c r="H20" s="52">
        <f t="shared" si="2"/>
        <v>46130</v>
      </c>
      <c r="I20" s="78"/>
      <c r="J20" s="78">
        <v>5</v>
      </c>
      <c r="K20" s="78" t="s">
        <v>77</v>
      </c>
      <c r="L20" s="78"/>
      <c r="M20" s="78">
        <v>4</v>
      </c>
      <c r="N20" s="78" t="s">
        <v>77</v>
      </c>
      <c r="O20" s="78">
        <v>4</v>
      </c>
      <c r="P20" s="78">
        <v>4</v>
      </c>
      <c r="Q20" s="78">
        <v>5</v>
      </c>
      <c r="R20" s="84"/>
      <c r="S20" s="78">
        <v>5</v>
      </c>
      <c r="T20" s="78">
        <v>5</v>
      </c>
      <c r="U20" s="49">
        <f t="shared" si="0"/>
        <v>4.5714285714285712</v>
      </c>
      <c r="V20" s="48"/>
      <c r="W20" s="24"/>
      <c r="X20" s="6" t="s">
        <v>65</v>
      </c>
    </row>
    <row r="21" spans="1:25" ht="26.4" x14ac:dyDescent="0.25">
      <c r="A21" s="62">
        <f t="shared" si="1"/>
        <v>12</v>
      </c>
      <c r="B21" s="23" t="s">
        <v>12</v>
      </c>
      <c r="C21" s="23"/>
      <c r="D21" s="23"/>
      <c r="E21" s="23"/>
      <c r="F21" s="24" t="s">
        <v>44</v>
      </c>
      <c r="G21" s="52">
        <v>2700</v>
      </c>
      <c r="H21" s="52">
        <f t="shared" si="2"/>
        <v>48830</v>
      </c>
      <c r="I21" s="78"/>
      <c r="J21" s="78">
        <v>5</v>
      </c>
      <c r="K21" s="78" t="s">
        <v>77</v>
      </c>
      <c r="L21" s="78"/>
      <c r="M21" s="78">
        <v>5</v>
      </c>
      <c r="N21" s="78">
        <v>5</v>
      </c>
      <c r="O21" s="78">
        <v>5</v>
      </c>
      <c r="P21" s="78">
        <v>5</v>
      </c>
      <c r="Q21" s="78">
        <v>5</v>
      </c>
      <c r="R21" s="84">
        <v>5</v>
      </c>
      <c r="S21" s="78">
        <v>5</v>
      </c>
      <c r="T21" s="78">
        <v>5</v>
      </c>
      <c r="U21" s="49">
        <f t="shared" si="0"/>
        <v>5</v>
      </c>
      <c r="V21" s="48"/>
      <c r="W21" s="24"/>
      <c r="X21" s="6" t="s">
        <v>65</v>
      </c>
    </row>
    <row r="22" spans="1:25" x14ac:dyDescent="0.25">
      <c r="A22" s="62">
        <f t="shared" si="1"/>
        <v>13</v>
      </c>
      <c r="B22" s="23" t="s">
        <v>12</v>
      </c>
      <c r="C22" s="23"/>
      <c r="D22" s="23"/>
      <c r="E22" s="23"/>
      <c r="F22" s="24" t="s">
        <v>69</v>
      </c>
      <c r="G22" s="52">
        <v>1600</v>
      </c>
      <c r="H22" s="52">
        <f t="shared" si="2"/>
        <v>50430</v>
      </c>
      <c r="I22" s="78"/>
      <c r="J22" s="78">
        <v>3</v>
      </c>
      <c r="K22" s="78">
        <v>3</v>
      </c>
      <c r="L22" s="78"/>
      <c r="M22" s="78">
        <v>2</v>
      </c>
      <c r="N22" s="78"/>
      <c r="O22" s="78">
        <v>3</v>
      </c>
      <c r="P22" s="78">
        <v>3</v>
      </c>
      <c r="Q22" s="78">
        <v>5</v>
      </c>
      <c r="R22" s="84"/>
      <c r="S22" s="78">
        <v>5</v>
      </c>
      <c r="T22" s="78">
        <v>5</v>
      </c>
      <c r="U22" s="49">
        <f t="shared" si="0"/>
        <v>3.625</v>
      </c>
      <c r="V22" s="48"/>
      <c r="W22" s="24"/>
      <c r="X22" s="6" t="s">
        <v>65</v>
      </c>
    </row>
    <row r="23" spans="1:25" s="93" customFormat="1" x14ac:dyDescent="0.25">
      <c r="A23" s="62"/>
      <c r="B23" s="23" t="s">
        <v>12</v>
      </c>
      <c r="C23" s="23"/>
      <c r="D23" s="23"/>
      <c r="E23" s="23"/>
      <c r="F23" s="24" t="s">
        <v>93</v>
      </c>
      <c r="G23" s="52">
        <v>100</v>
      </c>
      <c r="H23" s="52">
        <f t="shared" si="2"/>
        <v>50530</v>
      </c>
      <c r="I23" s="78"/>
      <c r="J23" s="78"/>
      <c r="K23" s="78"/>
      <c r="L23" s="78"/>
      <c r="M23" s="78"/>
      <c r="N23" s="78"/>
      <c r="O23" s="78"/>
      <c r="P23" s="78"/>
      <c r="Q23" s="78"/>
      <c r="R23" s="84"/>
      <c r="S23" s="78"/>
      <c r="T23" s="78"/>
      <c r="U23" s="49"/>
      <c r="V23" s="48" t="s">
        <v>94</v>
      </c>
      <c r="W23" s="24"/>
      <c r="X23" s="92"/>
      <c r="Y23" s="92"/>
    </row>
    <row r="24" spans="1:25" x14ac:dyDescent="0.25">
      <c r="A24" s="62">
        <f>A22+1</f>
        <v>14</v>
      </c>
      <c r="B24" s="23" t="s">
        <v>13</v>
      </c>
      <c r="C24" s="23"/>
      <c r="D24" s="23"/>
      <c r="E24" s="23"/>
      <c r="F24" s="24" t="s">
        <v>19</v>
      </c>
      <c r="G24" s="52">
        <v>4500</v>
      </c>
      <c r="H24" s="52">
        <f t="shared" si="2"/>
        <v>55030</v>
      </c>
      <c r="I24" s="78"/>
      <c r="J24" s="78">
        <v>5</v>
      </c>
      <c r="K24" s="78">
        <v>5</v>
      </c>
      <c r="L24" s="78"/>
      <c r="M24" s="78">
        <v>5</v>
      </c>
      <c r="N24" s="78" t="s">
        <v>77</v>
      </c>
      <c r="O24" s="78">
        <v>5</v>
      </c>
      <c r="P24" s="78">
        <v>5</v>
      </c>
      <c r="Q24" s="78">
        <v>5</v>
      </c>
      <c r="R24" s="84">
        <v>5</v>
      </c>
      <c r="S24" s="78">
        <v>5</v>
      </c>
      <c r="T24" s="78">
        <v>4</v>
      </c>
      <c r="U24" s="49">
        <f t="shared" si="0"/>
        <v>4.8888888888888893</v>
      </c>
      <c r="V24" s="48"/>
      <c r="W24" s="24"/>
      <c r="X24" s="6" t="s">
        <v>65</v>
      </c>
    </row>
    <row r="25" spans="1:25" x14ac:dyDescent="0.25">
      <c r="A25" s="62">
        <f t="shared" si="1"/>
        <v>15</v>
      </c>
      <c r="B25" s="23" t="s">
        <v>13</v>
      </c>
      <c r="C25" s="23"/>
      <c r="D25" s="23"/>
      <c r="E25" s="23"/>
      <c r="F25" s="24" t="s">
        <v>74</v>
      </c>
      <c r="G25" s="52">
        <v>6625</v>
      </c>
      <c r="H25" s="52">
        <f t="shared" si="2"/>
        <v>61655</v>
      </c>
      <c r="I25" s="78"/>
      <c r="J25" s="78">
        <v>4</v>
      </c>
      <c r="K25" s="78" t="s">
        <v>77</v>
      </c>
      <c r="L25" s="78"/>
      <c r="M25" s="78">
        <v>4</v>
      </c>
      <c r="N25" s="78" t="s">
        <v>77</v>
      </c>
      <c r="O25" s="78">
        <v>4</v>
      </c>
      <c r="P25" s="78">
        <v>5</v>
      </c>
      <c r="Q25" s="78">
        <v>5</v>
      </c>
      <c r="R25" s="84"/>
      <c r="S25" s="78">
        <v>5</v>
      </c>
      <c r="T25" s="78">
        <v>5</v>
      </c>
      <c r="U25" s="49">
        <f t="shared" si="0"/>
        <v>4.5714285714285712</v>
      </c>
      <c r="V25" s="48"/>
      <c r="W25" s="24"/>
      <c r="X25" s="6" t="s">
        <v>65</v>
      </c>
    </row>
    <row r="26" spans="1:25" ht="26.4" x14ac:dyDescent="0.25">
      <c r="A26" s="62">
        <f t="shared" si="1"/>
        <v>16</v>
      </c>
      <c r="B26" s="23" t="s">
        <v>13</v>
      </c>
      <c r="C26" s="8"/>
      <c r="D26" s="8"/>
      <c r="E26" s="8"/>
      <c r="F26" s="24" t="s">
        <v>45</v>
      </c>
      <c r="G26" s="52">
        <v>2500</v>
      </c>
      <c r="H26" s="52">
        <f t="shared" si="2"/>
        <v>64155</v>
      </c>
      <c r="I26" s="78" t="s">
        <v>40</v>
      </c>
      <c r="J26" s="78"/>
      <c r="K26" s="78"/>
      <c r="L26" s="78"/>
      <c r="M26" s="78"/>
      <c r="N26" s="80"/>
      <c r="O26" s="78"/>
      <c r="P26" s="78"/>
      <c r="Q26" s="78"/>
      <c r="R26" s="84"/>
      <c r="S26" s="78"/>
      <c r="T26" s="78"/>
      <c r="U26" s="49" t="str">
        <f t="shared" si="0"/>
        <v>M</v>
      </c>
      <c r="V26" s="24"/>
      <c r="W26" s="24"/>
      <c r="X26" s="6" t="s">
        <v>65</v>
      </c>
    </row>
    <row r="27" spans="1:25" ht="25.95" customHeight="1" x14ac:dyDescent="0.25">
      <c r="A27" s="62">
        <f t="shared" si="1"/>
        <v>17</v>
      </c>
      <c r="B27" s="23" t="s">
        <v>13</v>
      </c>
      <c r="C27" s="8"/>
      <c r="D27" s="8"/>
      <c r="E27" s="8"/>
      <c r="F27" s="24" t="s">
        <v>41</v>
      </c>
      <c r="G27" s="52">
        <v>1500</v>
      </c>
      <c r="H27" s="52">
        <f t="shared" si="2"/>
        <v>65655</v>
      </c>
      <c r="I27" s="78"/>
      <c r="J27" s="78">
        <v>5</v>
      </c>
      <c r="K27" s="78" t="s">
        <v>77</v>
      </c>
      <c r="L27" s="78"/>
      <c r="M27" s="78">
        <v>5</v>
      </c>
      <c r="N27" s="80" t="s">
        <v>77</v>
      </c>
      <c r="O27" s="78">
        <v>5</v>
      </c>
      <c r="P27" s="78">
        <v>5</v>
      </c>
      <c r="Q27" s="78">
        <v>5</v>
      </c>
      <c r="R27" s="84"/>
      <c r="S27" s="78">
        <v>5</v>
      </c>
      <c r="T27" s="78">
        <v>5</v>
      </c>
      <c r="U27" s="49">
        <f t="shared" si="0"/>
        <v>5</v>
      </c>
      <c r="V27" s="48"/>
      <c r="W27" s="24"/>
      <c r="X27" s="6" t="s">
        <v>65</v>
      </c>
    </row>
    <row r="28" spans="1:25" ht="29.4" customHeight="1" x14ac:dyDescent="0.25">
      <c r="A28" s="62">
        <f t="shared" si="1"/>
        <v>18</v>
      </c>
      <c r="B28" s="23" t="s">
        <v>13</v>
      </c>
      <c r="C28" s="23"/>
      <c r="D28" s="23"/>
      <c r="E28" s="23"/>
      <c r="F28" s="24" t="s">
        <v>82</v>
      </c>
      <c r="G28" s="52">
        <v>250</v>
      </c>
      <c r="H28" s="52">
        <f t="shared" si="2"/>
        <v>65905</v>
      </c>
      <c r="I28" s="78"/>
      <c r="J28" s="78">
        <v>1</v>
      </c>
      <c r="K28" s="78" t="s">
        <v>77</v>
      </c>
      <c r="L28" s="78"/>
      <c r="M28" s="78">
        <v>3</v>
      </c>
      <c r="N28" s="78" t="s">
        <v>77</v>
      </c>
      <c r="O28" s="78" t="s">
        <v>77</v>
      </c>
      <c r="P28" s="78">
        <v>4</v>
      </c>
      <c r="Q28" s="78">
        <v>5</v>
      </c>
      <c r="R28" s="84"/>
      <c r="S28" s="78">
        <v>1</v>
      </c>
      <c r="T28" s="78">
        <v>5</v>
      </c>
      <c r="U28" s="49">
        <f t="shared" si="0"/>
        <v>3.1666666666666665</v>
      </c>
      <c r="V28" s="24"/>
      <c r="W28" s="24"/>
      <c r="X28" s="6" t="s">
        <v>65</v>
      </c>
    </row>
    <row r="29" spans="1:25" ht="26.4" x14ac:dyDescent="0.25">
      <c r="A29" s="62">
        <f t="shared" si="1"/>
        <v>19</v>
      </c>
      <c r="B29" s="23" t="s">
        <v>13</v>
      </c>
      <c r="C29" s="23"/>
      <c r="D29" s="23"/>
      <c r="E29" s="23"/>
      <c r="F29" s="24" t="s">
        <v>83</v>
      </c>
      <c r="G29" s="52">
        <v>0</v>
      </c>
      <c r="H29" s="52">
        <f t="shared" si="2"/>
        <v>65905</v>
      </c>
      <c r="I29" s="78" t="s">
        <v>40</v>
      </c>
      <c r="J29" s="78"/>
      <c r="K29" s="78"/>
      <c r="L29" s="78"/>
      <c r="M29" s="78"/>
      <c r="N29" s="78"/>
      <c r="O29" s="78"/>
      <c r="P29" s="78"/>
      <c r="Q29" s="78"/>
      <c r="R29" s="84"/>
      <c r="S29" s="78"/>
      <c r="T29" s="78"/>
      <c r="U29" s="49" t="str">
        <f t="shared" si="0"/>
        <v>M</v>
      </c>
      <c r="V29" s="48"/>
      <c r="W29" s="24"/>
      <c r="X29" s="6" t="s">
        <v>65</v>
      </c>
    </row>
    <row r="30" spans="1:25" ht="39.6" x14ac:dyDescent="0.25">
      <c r="A30" s="62">
        <f t="shared" si="1"/>
        <v>20</v>
      </c>
      <c r="B30" s="23" t="s">
        <v>13</v>
      </c>
      <c r="C30" s="23"/>
      <c r="D30" s="23"/>
      <c r="E30" s="23"/>
      <c r="F30" s="24" t="s">
        <v>68</v>
      </c>
      <c r="G30" s="52">
        <v>100</v>
      </c>
      <c r="H30" s="52">
        <f t="shared" si="2"/>
        <v>66005</v>
      </c>
      <c r="I30" s="78"/>
      <c r="J30" s="78">
        <v>5</v>
      </c>
      <c r="K30" s="78" t="s">
        <v>77</v>
      </c>
      <c r="L30" s="78"/>
      <c r="M30" s="78">
        <v>5</v>
      </c>
      <c r="N30" s="78" t="s">
        <v>77</v>
      </c>
      <c r="O30" s="78">
        <v>3</v>
      </c>
      <c r="P30" s="78">
        <v>4</v>
      </c>
      <c r="Q30" s="78">
        <v>5</v>
      </c>
      <c r="R30" s="84">
        <v>5</v>
      </c>
      <c r="S30" s="78">
        <v>2</v>
      </c>
      <c r="T30" s="78" t="s">
        <v>77</v>
      </c>
      <c r="U30" s="49">
        <f t="shared" si="0"/>
        <v>4.1428571428571432</v>
      </c>
      <c r="V30" s="48"/>
      <c r="W30" s="24" t="s">
        <v>89</v>
      </c>
      <c r="X30" s="6" t="s">
        <v>65</v>
      </c>
    </row>
    <row r="31" spans="1:25" ht="26.4" x14ac:dyDescent="0.25">
      <c r="A31" s="62">
        <f t="shared" si="1"/>
        <v>21</v>
      </c>
      <c r="B31" s="23" t="s">
        <v>14</v>
      </c>
      <c r="C31" s="23"/>
      <c r="D31" s="23"/>
      <c r="E31" s="23"/>
      <c r="F31" s="24" t="s">
        <v>70</v>
      </c>
      <c r="G31" s="52">
        <v>0</v>
      </c>
      <c r="H31" s="52">
        <f t="shared" si="2"/>
        <v>66005</v>
      </c>
      <c r="I31" s="78" t="s">
        <v>40</v>
      </c>
      <c r="J31" s="78"/>
      <c r="K31" s="78"/>
      <c r="L31" s="78"/>
      <c r="M31" s="78"/>
      <c r="N31" s="78"/>
      <c r="O31" s="78"/>
      <c r="P31" s="78"/>
      <c r="Q31" s="78"/>
      <c r="R31" s="84"/>
      <c r="S31" s="78"/>
      <c r="T31" s="78"/>
      <c r="U31" s="49" t="str">
        <f t="shared" si="0"/>
        <v>M</v>
      </c>
      <c r="V31" s="48"/>
      <c r="W31" s="24"/>
      <c r="X31" s="6" t="s">
        <v>65</v>
      </c>
    </row>
    <row r="32" spans="1:25" ht="52.8" x14ac:dyDescent="0.25">
      <c r="A32" s="62">
        <f t="shared" si="1"/>
        <v>22</v>
      </c>
      <c r="B32" s="23" t="s">
        <v>15</v>
      </c>
      <c r="C32" s="25"/>
      <c r="D32" s="25"/>
      <c r="E32" s="25"/>
      <c r="F32" s="24" t="s">
        <v>71</v>
      </c>
      <c r="G32" s="52">
        <v>200</v>
      </c>
      <c r="H32" s="52">
        <f t="shared" si="2"/>
        <v>66205</v>
      </c>
      <c r="I32" s="78" t="s">
        <v>40</v>
      </c>
      <c r="J32" s="78"/>
      <c r="K32" s="78"/>
      <c r="L32" s="78"/>
      <c r="M32" s="78"/>
      <c r="N32" s="78"/>
      <c r="O32" s="78"/>
      <c r="P32" s="78"/>
      <c r="Q32" s="78"/>
      <c r="R32" s="84"/>
      <c r="S32" s="78"/>
      <c r="T32" s="78"/>
      <c r="U32" s="49" t="str">
        <f t="shared" si="0"/>
        <v>M</v>
      </c>
      <c r="V32" s="48"/>
      <c r="W32" s="24"/>
      <c r="X32" s="6" t="s">
        <v>65</v>
      </c>
    </row>
    <row r="33" spans="1:25" x14ac:dyDescent="0.25">
      <c r="A33" s="62">
        <f t="shared" si="1"/>
        <v>23</v>
      </c>
      <c r="B33" s="23" t="s">
        <v>15</v>
      </c>
      <c r="C33" s="25"/>
      <c r="D33" s="25"/>
      <c r="E33" s="25"/>
      <c r="F33" s="24" t="s">
        <v>18</v>
      </c>
      <c r="G33" s="52">
        <v>2000</v>
      </c>
      <c r="H33" s="52">
        <f t="shared" si="2"/>
        <v>68205</v>
      </c>
      <c r="I33" s="81"/>
      <c r="J33" s="79">
        <v>4</v>
      </c>
      <c r="K33" s="78" t="s">
        <v>77</v>
      </c>
      <c r="L33" s="79"/>
      <c r="M33" s="79">
        <v>4</v>
      </c>
      <c r="N33" s="78" t="s">
        <v>77</v>
      </c>
      <c r="O33" s="78">
        <v>4</v>
      </c>
      <c r="P33" s="79">
        <v>5</v>
      </c>
      <c r="Q33" s="79">
        <v>5</v>
      </c>
      <c r="R33" s="85"/>
      <c r="S33" s="78">
        <v>5</v>
      </c>
      <c r="T33" s="78">
        <v>5</v>
      </c>
      <c r="U33" s="49">
        <f t="shared" si="0"/>
        <v>4.5714285714285712</v>
      </c>
      <c r="V33" s="48"/>
      <c r="W33" s="24"/>
      <c r="X33" s="6" t="s">
        <v>65</v>
      </c>
    </row>
    <row r="34" spans="1:25" x14ac:dyDescent="0.25">
      <c r="A34" s="62">
        <f t="shared" si="1"/>
        <v>24</v>
      </c>
      <c r="B34" s="23" t="s">
        <v>15</v>
      </c>
      <c r="C34" s="23"/>
      <c r="D34" s="23"/>
      <c r="E34" s="23"/>
      <c r="F34" s="24" t="s">
        <v>86</v>
      </c>
      <c r="G34" s="52">
        <v>0</v>
      </c>
      <c r="H34" s="52">
        <f t="shared" si="2"/>
        <v>68205</v>
      </c>
      <c r="I34" s="78"/>
      <c r="J34" s="78">
        <v>4</v>
      </c>
      <c r="K34" s="78">
        <v>4</v>
      </c>
      <c r="L34" s="78"/>
      <c r="M34" s="78">
        <v>3</v>
      </c>
      <c r="N34" s="78"/>
      <c r="O34" s="78">
        <v>4</v>
      </c>
      <c r="P34" s="78">
        <v>4</v>
      </c>
      <c r="Q34" s="78">
        <v>5</v>
      </c>
      <c r="R34" s="84">
        <v>5</v>
      </c>
      <c r="S34" s="78" t="s">
        <v>77</v>
      </c>
      <c r="T34" s="78">
        <v>5</v>
      </c>
      <c r="U34" s="49">
        <f t="shared" si="0"/>
        <v>4.25</v>
      </c>
      <c r="V34" s="24"/>
      <c r="W34" s="24"/>
      <c r="X34" s="6" t="s">
        <v>65</v>
      </c>
    </row>
    <row r="35" spans="1:25" x14ac:dyDescent="0.25">
      <c r="A35" s="62">
        <f t="shared" si="1"/>
        <v>25</v>
      </c>
      <c r="B35" s="23" t="s">
        <v>15</v>
      </c>
      <c r="C35" s="23"/>
      <c r="D35" s="23"/>
      <c r="E35" s="23"/>
      <c r="F35" s="24" t="s">
        <v>69</v>
      </c>
      <c r="G35" s="52">
        <v>0</v>
      </c>
      <c r="H35" s="52">
        <f t="shared" si="2"/>
        <v>68205</v>
      </c>
      <c r="I35" s="78"/>
      <c r="J35" s="78">
        <v>2</v>
      </c>
      <c r="K35" s="78" t="s">
        <v>77</v>
      </c>
      <c r="L35" s="78"/>
      <c r="M35" s="78">
        <v>1</v>
      </c>
      <c r="N35" s="78" t="s">
        <v>77</v>
      </c>
      <c r="O35" s="78">
        <v>2</v>
      </c>
      <c r="P35" s="78">
        <v>3</v>
      </c>
      <c r="Q35" s="78">
        <v>3</v>
      </c>
      <c r="R35" s="84"/>
      <c r="S35" s="78">
        <v>5</v>
      </c>
      <c r="T35" s="78">
        <v>4</v>
      </c>
      <c r="U35" s="49">
        <f t="shared" si="0"/>
        <v>2.8571428571428572</v>
      </c>
      <c r="V35" s="48"/>
      <c r="W35" s="24"/>
      <c r="X35" s="6" t="s">
        <v>65</v>
      </c>
    </row>
    <row r="36" spans="1:25" x14ac:dyDescent="0.25">
      <c r="A36" s="62">
        <f t="shared" si="1"/>
        <v>26</v>
      </c>
      <c r="B36" s="23" t="s">
        <v>15</v>
      </c>
      <c r="C36" s="23"/>
      <c r="D36" s="23"/>
      <c r="E36" s="23"/>
      <c r="F36" s="24" t="s">
        <v>85</v>
      </c>
      <c r="G36" s="52">
        <v>0</v>
      </c>
      <c r="H36" s="52">
        <f t="shared" si="2"/>
        <v>68205</v>
      </c>
      <c r="I36" s="78"/>
      <c r="J36" s="78">
        <v>5</v>
      </c>
      <c r="K36" s="78">
        <v>5</v>
      </c>
      <c r="L36" s="78"/>
      <c r="M36" s="78">
        <v>5</v>
      </c>
      <c r="N36" s="78"/>
      <c r="O36" s="78">
        <v>5</v>
      </c>
      <c r="P36" s="78">
        <v>5</v>
      </c>
      <c r="Q36" s="78">
        <v>5</v>
      </c>
      <c r="R36" s="84"/>
      <c r="S36" s="78">
        <v>5</v>
      </c>
      <c r="T36" s="78">
        <v>5</v>
      </c>
      <c r="U36" s="49">
        <f t="shared" si="0"/>
        <v>5</v>
      </c>
      <c r="V36" s="48"/>
      <c r="W36" s="24"/>
      <c r="X36" s="6" t="s">
        <v>65</v>
      </c>
    </row>
    <row r="37" spans="1:25" ht="26.4" x14ac:dyDescent="0.25">
      <c r="A37" s="62">
        <f t="shared" si="1"/>
        <v>27</v>
      </c>
      <c r="B37" s="31" t="s">
        <v>7</v>
      </c>
      <c r="C37" s="23"/>
      <c r="D37" s="23"/>
      <c r="E37" s="23"/>
      <c r="F37" s="9" t="s">
        <v>90</v>
      </c>
      <c r="G37" s="52">
        <v>7300</v>
      </c>
      <c r="H37" s="52">
        <f t="shared" si="2"/>
        <v>75505</v>
      </c>
      <c r="I37" s="78"/>
      <c r="J37" s="78">
        <v>1</v>
      </c>
      <c r="K37" s="78" t="s">
        <v>77</v>
      </c>
      <c r="L37" s="78"/>
      <c r="M37" s="78" t="s">
        <v>77</v>
      </c>
      <c r="N37" s="78" t="s">
        <v>77</v>
      </c>
      <c r="O37" s="78" t="s">
        <v>77</v>
      </c>
      <c r="P37" s="78" t="s">
        <v>77</v>
      </c>
      <c r="Q37" s="78">
        <v>1</v>
      </c>
      <c r="R37" s="84"/>
      <c r="S37" s="78" t="s">
        <v>77</v>
      </c>
      <c r="T37" s="78" t="s">
        <v>77</v>
      </c>
      <c r="U37" s="49">
        <f t="shared" si="0"/>
        <v>1</v>
      </c>
      <c r="V37" s="24"/>
      <c r="W37" s="24"/>
      <c r="X37" s="6" t="s">
        <v>63</v>
      </c>
    </row>
    <row r="38" spans="1:25" ht="26.4" x14ac:dyDescent="0.25">
      <c r="A38" s="62">
        <f t="shared" si="1"/>
        <v>28</v>
      </c>
      <c r="B38" s="31" t="s">
        <v>7</v>
      </c>
      <c r="C38" s="23"/>
      <c r="D38" s="23"/>
      <c r="E38" s="23"/>
      <c r="F38" s="9" t="s">
        <v>91</v>
      </c>
      <c r="G38" s="52">
        <v>750</v>
      </c>
      <c r="H38" s="52">
        <f t="shared" si="2"/>
        <v>76255</v>
      </c>
      <c r="I38" s="78"/>
      <c r="J38" s="78">
        <v>4</v>
      </c>
      <c r="K38" s="78" t="s">
        <v>77</v>
      </c>
      <c r="L38" s="78"/>
      <c r="M38" s="78"/>
      <c r="N38" s="78"/>
      <c r="O38" s="78"/>
      <c r="P38" s="78"/>
      <c r="Q38" s="78">
        <v>5</v>
      </c>
      <c r="R38" s="84"/>
      <c r="S38" s="78">
        <v>1</v>
      </c>
      <c r="T38" s="78">
        <v>5</v>
      </c>
      <c r="U38" s="49">
        <f t="shared" si="0"/>
        <v>3.75</v>
      </c>
      <c r="V38" s="48"/>
      <c r="W38" s="24"/>
      <c r="X38" s="6"/>
    </row>
    <row r="39" spans="1:25" ht="26.4" x14ac:dyDescent="0.25">
      <c r="A39" s="62">
        <f t="shared" si="1"/>
        <v>29</v>
      </c>
      <c r="B39" s="31" t="s">
        <v>7</v>
      </c>
      <c r="C39" s="23"/>
      <c r="D39" s="23"/>
      <c r="E39" s="23"/>
      <c r="F39" s="9" t="s">
        <v>92</v>
      </c>
      <c r="G39" s="52">
        <v>1350</v>
      </c>
      <c r="H39" s="52">
        <f t="shared" si="2"/>
        <v>77605</v>
      </c>
      <c r="I39" s="78"/>
      <c r="J39" s="78">
        <v>4</v>
      </c>
      <c r="K39" s="78" t="s">
        <v>77</v>
      </c>
      <c r="L39" s="78"/>
      <c r="M39" s="78"/>
      <c r="N39" s="78"/>
      <c r="O39" s="78"/>
      <c r="P39" s="78"/>
      <c r="Q39" s="78">
        <v>5</v>
      </c>
      <c r="R39" s="84"/>
      <c r="S39" s="78">
        <v>5</v>
      </c>
      <c r="T39" s="78">
        <v>5</v>
      </c>
      <c r="U39" s="49">
        <f t="shared" si="0"/>
        <v>4.75</v>
      </c>
      <c r="V39" s="48"/>
      <c r="W39" s="24"/>
      <c r="X39" s="6"/>
    </row>
    <row r="40" spans="1:25" ht="34.950000000000003" customHeight="1" x14ac:dyDescent="0.3">
      <c r="A40" s="62">
        <f t="shared" si="1"/>
        <v>30</v>
      </c>
      <c r="B40" s="31" t="s">
        <v>7</v>
      </c>
      <c r="C40" s="23"/>
      <c r="D40" s="35" t="s">
        <v>58</v>
      </c>
      <c r="E40" s="23"/>
      <c r="F40" s="9" t="s">
        <v>21</v>
      </c>
      <c r="G40" s="52">
        <v>400</v>
      </c>
      <c r="H40" s="52">
        <f t="shared" si="2"/>
        <v>78005</v>
      </c>
      <c r="I40" s="78"/>
      <c r="J40" s="78">
        <v>5</v>
      </c>
      <c r="K40" s="78"/>
      <c r="L40" s="78"/>
      <c r="M40" s="78">
        <v>5</v>
      </c>
      <c r="N40" s="78" t="s">
        <v>77</v>
      </c>
      <c r="O40" s="78">
        <v>5</v>
      </c>
      <c r="P40" s="78">
        <v>5</v>
      </c>
      <c r="Q40" s="78">
        <v>5</v>
      </c>
      <c r="R40" s="84">
        <v>5</v>
      </c>
      <c r="S40" s="78">
        <v>5</v>
      </c>
      <c r="T40" s="78">
        <v>5</v>
      </c>
      <c r="U40" s="49">
        <f t="shared" si="0"/>
        <v>5</v>
      </c>
      <c r="V40" s="48"/>
      <c r="W40" s="24"/>
      <c r="X40" s="6" t="s">
        <v>63</v>
      </c>
    </row>
    <row r="41" spans="1:25" ht="52.8" x14ac:dyDescent="0.25">
      <c r="A41" s="62">
        <f t="shared" si="1"/>
        <v>31</v>
      </c>
      <c r="B41" s="31" t="s">
        <v>7</v>
      </c>
      <c r="C41" s="23"/>
      <c r="D41" s="23"/>
      <c r="E41" s="23"/>
      <c r="F41" s="9" t="s">
        <v>8</v>
      </c>
      <c r="G41" s="52">
        <v>100</v>
      </c>
      <c r="H41" s="52">
        <f t="shared" si="2"/>
        <v>78105</v>
      </c>
      <c r="I41" s="78"/>
      <c r="J41" s="78">
        <v>3</v>
      </c>
      <c r="K41" s="78" t="s">
        <v>77</v>
      </c>
      <c r="L41" s="78"/>
      <c r="M41" s="78" t="s">
        <v>77</v>
      </c>
      <c r="N41" s="78" t="s">
        <v>77</v>
      </c>
      <c r="O41" s="78" t="s">
        <v>77</v>
      </c>
      <c r="P41" s="78" t="s">
        <v>77</v>
      </c>
      <c r="Q41" s="78">
        <v>4</v>
      </c>
      <c r="R41" s="84"/>
      <c r="S41" s="78">
        <v>5</v>
      </c>
      <c r="T41" s="78">
        <v>5</v>
      </c>
      <c r="U41" s="49">
        <f t="shared" si="0"/>
        <v>4.25</v>
      </c>
      <c r="V41" s="48"/>
      <c r="W41" s="24"/>
      <c r="X41" s="6" t="s">
        <v>63</v>
      </c>
      <c r="Y41" s="92"/>
    </row>
    <row r="42" spans="1:25" ht="26.4" x14ac:dyDescent="0.25">
      <c r="A42" s="62">
        <f t="shared" si="1"/>
        <v>32</v>
      </c>
      <c r="B42" s="23" t="s">
        <v>7</v>
      </c>
      <c r="C42" s="23"/>
      <c r="D42" s="23"/>
      <c r="E42" s="23"/>
      <c r="F42" s="24" t="s">
        <v>46</v>
      </c>
      <c r="G42" s="52">
        <v>1000</v>
      </c>
      <c r="H42" s="52">
        <f t="shared" si="2"/>
        <v>79105</v>
      </c>
      <c r="I42" s="78"/>
      <c r="J42" s="78">
        <v>2</v>
      </c>
      <c r="K42" s="78">
        <v>1</v>
      </c>
      <c r="L42" s="78"/>
      <c r="M42" s="78">
        <v>1</v>
      </c>
      <c r="N42" s="78" t="s">
        <v>77</v>
      </c>
      <c r="O42" s="78">
        <v>2</v>
      </c>
      <c r="P42" s="78">
        <v>3</v>
      </c>
      <c r="Q42" s="78">
        <v>3</v>
      </c>
      <c r="R42" s="84"/>
      <c r="S42" s="78">
        <v>5</v>
      </c>
      <c r="T42" s="78">
        <v>5</v>
      </c>
      <c r="U42" s="49">
        <f t="shared" si="0"/>
        <v>2.75</v>
      </c>
      <c r="V42" s="48"/>
      <c r="W42" s="24"/>
      <c r="X42" s="6" t="s">
        <v>65</v>
      </c>
    </row>
    <row r="43" spans="1:25" ht="44.4" customHeight="1" x14ac:dyDescent="0.25">
      <c r="A43" s="62">
        <f t="shared" si="1"/>
        <v>33</v>
      </c>
      <c r="B43" s="23" t="s">
        <v>67</v>
      </c>
      <c r="C43" s="23"/>
      <c r="D43" s="23"/>
      <c r="E43" s="23"/>
      <c r="F43" s="24" t="s">
        <v>75</v>
      </c>
      <c r="G43" s="52">
        <v>50</v>
      </c>
      <c r="H43" s="52">
        <f t="shared" si="2"/>
        <v>79155</v>
      </c>
      <c r="I43" s="78"/>
      <c r="J43" s="86">
        <v>2</v>
      </c>
      <c r="K43" s="78">
        <v>1</v>
      </c>
      <c r="L43" s="78"/>
      <c r="M43" s="78">
        <v>2</v>
      </c>
      <c r="N43" s="78" t="s">
        <v>77</v>
      </c>
      <c r="O43" s="78">
        <v>3</v>
      </c>
      <c r="P43" s="78">
        <v>2</v>
      </c>
      <c r="Q43" s="78">
        <v>3</v>
      </c>
      <c r="R43" s="84"/>
      <c r="S43" s="78">
        <v>4</v>
      </c>
      <c r="T43" s="78">
        <v>5</v>
      </c>
      <c r="U43" s="49">
        <f t="shared" si="0"/>
        <v>2.75</v>
      </c>
      <c r="V43" s="48"/>
      <c r="W43" s="24"/>
      <c r="X43" s="6" t="s">
        <v>65</v>
      </c>
    </row>
    <row r="44" spans="1:25" ht="52.8" x14ac:dyDescent="0.25">
      <c r="A44" s="62">
        <f t="shared" si="1"/>
        <v>34</v>
      </c>
      <c r="B44" s="23" t="s">
        <v>7</v>
      </c>
      <c r="C44" s="23"/>
      <c r="D44" s="23"/>
      <c r="E44" s="23"/>
      <c r="F44" s="24" t="s">
        <v>23</v>
      </c>
      <c r="G44" s="52">
        <v>900</v>
      </c>
      <c r="H44" s="52">
        <f t="shared" si="2"/>
        <v>80055</v>
      </c>
      <c r="I44" s="78" t="s">
        <v>40</v>
      </c>
      <c r="J44" s="78"/>
      <c r="K44" s="78"/>
      <c r="L44" s="78"/>
      <c r="M44" s="78"/>
      <c r="N44" s="78"/>
      <c r="O44" s="78"/>
      <c r="P44" s="78"/>
      <c r="Q44" s="78"/>
      <c r="R44" s="84"/>
      <c r="S44" s="78"/>
      <c r="T44" s="78"/>
      <c r="U44" s="49" t="str">
        <f t="shared" si="0"/>
        <v>M</v>
      </c>
      <c r="V44" s="48"/>
      <c r="W44" s="24"/>
      <c r="X44" s="6" t="s">
        <v>65</v>
      </c>
    </row>
    <row r="45" spans="1:25" ht="26.4" x14ac:dyDescent="0.25">
      <c r="A45" s="62">
        <f t="shared" si="1"/>
        <v>35</v>
      </c>
      <c r="B45" s="23" t="s">
        <v>7</v>
      </c>
      <c r="C45" s="25"/>
      <c r="D45" s="25"/>
      <c r="E45" s="25"/>
      <c r="F45" s="24" t="s">
        <v>16</v>
      </c>
      <c r="G45" s="52">
        <v>100</v>
      </c>
      <c r="H45" s="52">
        <f t="shared" si="2"/>
        <v>80155</v>
      </c>
      <c r="I45" s="78" t="s">
        <v>40</v>
      </c>
      <c r="J45" s="79"/>
      <c r="K45" s="79"/>
      <c r="L45" s="79"/>
      <c r="M45" s="79"/>
      <c r="N45" s="79"/>
      <c r="O45" s="79"/>
      <c r="P45" s="79"/>
      <c r="Q45" s="79">
        <v>5</v>
      </c>
      <c r="R45" s="85"/>
      <c r="S45" s="79"/>
      <c r="T45" s="79">
        <v>5</v>
      </c>
      <c r="U45" s="49" t="str">
        <f t="shared" si="0"/>
        <v>M</v>
      </c>
      <c r="V45" s="48"/>
      <c r="W45" s="24"/>
      <c r="X45" s="6" t="s">
        <v>65</v>
      </c>
    </row>
    <row r="46" spans="1:25" ht="27" x14ac:dyDescent="0.3">
      <c r="A46" s="62">
        <f t="shared" si="1"/>
        <v>36</v>
      </c>
      <c r="B46" s="23" t="s">
        <v>7</v>
      </c>
      <c r="C46" s="23"/>
      <c r="D46" s="35" t="s">
        <v>57</v>
      </c>
      <c r="E46" s="23"/>
      <c r="F46" s="24" t="s">
        <v>17</v>
      </c>
      <c r="G46" s="52">
        <v>570</v>
      </c>
      <c r="H46" s="52">
        <f t="shared" si="2"/>
        <v>80725</v>
      </c>
      <c r="I46" s="78"/>
      <c r="J46" s="78">
        <v>4</v>
      </c>
      <c r="K46" s="78" t="s">
        <v>77</v>
      </c>
      <c r="L46" s="78"/>
      <c r="M46" s="78">
        <v>4</v>
      </c>
      <c r="N46" s="78" t="s">
        <v>77</v>
      </c>
      <c r="O46" s="78" t="s">
        <v>77</v>
      </c>
      <c r="P46" s="78">
        <v>5</v>
      </c>
      <c r="Q46" s="78">
        <v>5</v>
      </c>
      <c r="R46" s="84">
        <v>3</v>
      </c>
      <c r="S46" s="78">
        <v>5</v>
      </c>
      <c r="T46" s="78">
        <v>5</v>
      </c>
      <c r="U46" s="49">
        <f t="shared" si="0"/>
        <v>4.4285714285714288</v>
      </c>
      <c r="V46" s="24"/>
      <c r="W46" s="24"/>
      <c r="X46" s="6" t="s">
        <v>65</v>
      </c>
    </row>
    <row r="47" spans="1:25" ht="54" customHeight="1" x14ac:dyDescent="0.3">
      <c r="A47" s="62">
        <f t="shared" si="1"/>
        <v>37</v>
      </c>
      <c r="B47" s="23" t="s">
        <v>7</v>
      </c>
      <c r="C47" s="23"/>
      <c r="D47" s="35" t="s">
        <v>49</v>
      </c>
      <c r="E47" s="35"/>
      <c r="F47" s="24" t="s">
        <v>47</v>
      </c>
      <c r="G47" s="52">
        <v>1800</v>
      </c>
      <c r="H47" s="52">
        <f t="shared" si="2"/>
        <v>82525</v>
      </c>
      <c r="I47" s="78"/>
      <c r="J47" s="78"/>
      <c r="K47" s="78"/>
      <c r="L47" s="78"/>
      <c r="M47" s="78"/>
      <c r="N47" s="78"/>
      <c r="O47" s="78"/>
      <c r="P47" s="78"/>
      <c r="Q47" s="78"/>
      <c r="R47" s="84"/>
      <c r="S47" s="78"/>
      <c r="T47" s="78"/>
      <c r="U47" s="49" t="e">
        <f t="shared" si="0"/>
        <v>#DIV/0!</v>
      </c>
      <c r="V47" s="24"/>
      <c r="W47" s="24"/>
      <c r="X47" s="6" t="s">
        <v>65</v>
      </c>
    </row>
    <row r="48" spans="1:25" ht="54" customHeight="1" x14ac:dyDescent="0.3">
      <c r="A48" s="62">
        <f t="shared" si="1"/>
        <v>38</v>
      </c>
      <c r="B48" s="23" t="s">
        <v>7</v>
      </c>
      <c r="C48" s="23"/>
      <c r="D48" s="35"/>
      <c r="E48" s="35"/>
      <c r="F48" s="24" t="s">
        <v>97</v>
      </c>
      <c r="G48" s="52">
        <v>550</v>
      </c>
      <c r="H48" s="52">
        <f t="shared" si="2"/>
        <v>83075</v>
      </c>
      <c r="I48" s="78"/>
      <c r="J48" s="78">
        <v>5</v>
      </c>
      <c r="K48" s="78">
        <v>3</v>
      </c>
      <c r="L48" s="78"/>
      <c r="M48" s="78"/>
      <c r="N48" s="78"/>
      <c r="O48" s="78"/>
      <c r="P48" s="78"/>
      <c r="Q48" s="78">
        <v>4</v>
      </c>
      <c r="R48" s="84"/>
      <c r="S48" s="78" t="s">
        <v>77</v>
      </c>
      <c r="T48" s="78">
        <v>4</v>
      </c>
      <c r="U48" s="49">
        <f t="shared" si="0"/>
        <v>4</v>
      </c>
      <c r="V48" s="24"/>
      <c r="W48" s="24"/>
      <c r="X48" s="6" t="s">
        <v>63</v>
      </c>
    </row>
    <row r="49" spans="1:25" ht="26.4" x14ac:dyDescent="0.25">
      <c r="A49" s="62">
        <f t="shared" si="1"/>
        <v>39</v>
      </c>
      <c r="B49" s="46" t="s">
        <v>6</v>
      </c>
      <c r="C49" s="23"/>
      <c r="D49" s="23"/>
      <c r="E49" s="23"/>
      <c r="F49" s="9" t="s">
        <v>72</v>
      </c>
      <c r="G49" s="52">
        <v>1400</v>
      </c>
      <c r="H49" s="52">
        <f t="shared" si="2"/>
        <v>84475</v>
      </c>
      <c r="I49" s="78" t="s">
        <v>40</v>
      </c>
      <c r="J49" s="78"/>
      <c r="K49" s="78"/>
      <c r="L49" s="78"/>
      <c r="M49" s="78"/>
      <c r="N49" s="78"/>
      <c r="O49" s="78"/>
      <c r="P49" s="78"/>
      <c r="Q49" s="78"/>
      <c r="R49" s="84"/>
      <c r="S49" s="78"/>
      <c r="T49" s="78"/>
      <c r="U49" s="49" t="str">
        <f t="shared" si="0"/>
        <v>M</v>
      </c>
      <c r="V49" s="24"/>
      <c r="W49" s="24"/>
      <c r="X49" s="6" t="s">
        <v>63</v>
      </c>
      <c r="Y49" s="92"/>
    </row>
    <row r="50" spans="1:25" ht="27" customHeight="1" x14ac:dyDescent="0.25">
      <c r="A50" s="62">
        <f t="shared" si="1"/>
        <v>40</v>
      </c>
      <c r="B50" s="46" t="s">
        <v>6</v>
      </c>
      <c r="C50" s="23"/>
      <c r="D50" s="23"/>
      <c r="E50" s="23"/>
      <c r="F50" s="9" t="s">
        <v>76</v>
      </c>
      <c r="G50" s="52">
        <v>100</v>
      </c>
      <c r="H50" s="52">
        <f t="shared" si="2"/>
        <v>84575</v>
      </c>
      <c r="I50" s="78"/>
      <c r="J50" s="78">
        <v>5</v>
      </c>
      <c r="K50" s="78">
        <v>5</v>
      </c>
      <c r="L50" s="78"/>
      <c r="M50" s="78">
        <v>5</v>
      </c>
      <c r="N50" s="78" t="s">
        <v>77</v>
      </c>
      <c r="O50" s="78">
        <v>5</v>
      </c>
      <c r="P50" s="78">
        <v>5</v>
      </c>
      <c r="Q50" s="78">
        <v>5</v>
      </c>
      <c r="R50" s="84"/>
      <c r="S50" s="78">
        <v>1</v>
      </c>
      <c r="T50" s="78">
        <v>1</v>
      </c>
      <c r="U50" s="49">
        <f t="shared" si="0"/>
        <v>4</v>
      </c>
      <c r="V50" s="24"/>
      <c r="W50" s="24"/>
      <c r="X50" s="6" t="s">
        <v>63</v>
      </c>
    </row>
    <row r="51" spans="1:25" ht="27" customHeight="1" x14ac:dyDescent="0.25">
      <c r="A51" s="62">
        <f t="shared" si="1"/>
        <v>41</v>
      </c>
      <c r="B51" s="46" t="s">
        <v>7</v>
      </c>
      <c r="C51" s="23"/>
      <c r="D51" s="23"/>
      <c r="E51" s="23"/>
      <c r="F51" s="9" t="s">
        <v>84</v>
      </c>
      <c r="G51" s="52">
        <v>0</v>
      </c>
      <c r="H51" s="52">
        <f t="shared" si="2"/>
        <v>84575</v>
      </c>
      <c r="I51" s="78"/>
      <c r="J51" s="78">
        <v>5</v>
      </c>
      <c r="K51" s="78" t="s">
        <v>77</v>
      </c>
      <c r="L51" s="78"/>
      <c r="M51" s="78">
        <v>5</v>
      </c>
      <c r="N51" s="78">
        <v>5</v>
      </c>
      <c r="O51" s="78">
        <v>5</v>
      </c>
      <c r="P51" s="78">
        <v>5</v>
      </c>
      <c r="Q51" s="78">
        <v>5</v>
      </c>
      <c r="R51" s="84"/>
      <c r="S51" s="78">
        <v>4</v>
      </c>
      <c r="T51" s="78">
        <v>5</v>
      </c>
      <c r="U51" s="49">
        <f t="shared" si="0"/>
        <v>4.875</v>
      </c>
      <c r="V51" s="24"/>
      <c r="W51" s="24"/>
      <c r="X51" s="6" t="s">
        <v>65</v>
      </c>
    </row>
    <row r="52" spans="1:25" x14ac:dyDescent="0.25">
      <c r="A52" s="63"/>
      <c r="B52" s="47"/>
      <c r="C52" s="40"/>
      <c r="D52" s="40"/>
      <c r="E52" s="40"/>
      <c r="F52" s="41"/>
      <c r="G52" s="42"/>
      <c r="H52" s="42"/>
      <c r="I52" s="82"/>
      <c r="J52" s="82"/>
      <c r="K52" s="82"/>
      <c r="L52" s="82"/>
      <c r="M52" s="82"/>
      <c r="N52" s="82"/>
      <c r="O52" s="82"/>
      <c r="P52" s="82"/>
      <c r="Q52" s="82"/>
      <c r="R52" s="83"/>
      <c r="S52" s="82"/>
      <c r="T52" s="82"/>
      <c r="U52" s="40"/>
      <c r="V52" s="41"/>
      <c r="W52" s="43"/>
    </row>
    <row r="54" spans="1:25" hidden="1" x14ac:dyDescent="0.25">
      <c r="V54" s="1" t="s">
        <v>66</v>
      </c>
      <c r="W54" s="1" t="s">
        <v>63</v>
      </c>
      <c r="X54" t="e">
        <f>SUMIF($X$8:$X$49,W54,#REF!)</f>
        <v>#REF!</v>
      </c>
    </row>
    <row r="55" spans="1:25" hidden="1" x14ac:dyDescent="0.25">
      <c r="V55" s="1" t="s">
        <v>66</v>
      </c>
      <c r="W55" s="1" t="s">
        <v>65</v>
      </c>
      <c r="X55" t="e">
        <f>SUMIF($X$8:$X$49,W55,#REF!)</f>
        <v>#REF!</v>
      </c>
    </row>
  </sheetData>
  <autoFilter ref="A6:X53"/>
  <mergeCells count="1">
    <mergeCell ref="B7:R7"/>
  </mergeCells>
  <hyperlinks>
    <hyperlink ref="D15" location="EST_P_12_01_EST_P_15_01" display="EST_P_12_01_EST_P_15_01"/>
    <hyperlink ref="D47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6" location="AVS_W_14_1" display="AVS_W_14_1"/>
    <hyperlink ref="D40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2016-01-20T08:53:04Z</cp:lastPrinted>
  <dcterms:created xsi:type="dcterms:W3CDTF">2010-12-09T16:31:56Z</dcterms:created>
  <dcterms:modified xsi:type="dcterms:W3CDTF">2016-02-17T21:51:06Z</dcterms:modified>
</cp:coreProperties>
</file>